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tions" sheetId="1" state="visible" r:id="rId1"/>
    <sheet name="Invoice" sheetId="2" state="visible" r:id="rId2"/>
    <sheet name="Lists" sheetId="3" state="visible" r:id="rId3"/>
  </sheets>
  <definedNames>
    <definedName name="_xlnm.Print_Titles" localSheetId="0">'Instructions'!$1:$3</definedName>
    <definedName name="_xlnm.Print_Titles" localSheetId="1">'Invoice'!$19:$19</definedName>
    <definedName name="_xlnm.Print_Area" localSheetId="1">'Invoice'!$A$1:$I$88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d, yyyy"/>
    <numFmt numFmtId="166" formatCode="0.0&quot;x&quot;"/>
    <numFmt numFmtId="167" formatCode="&quot;$&quot;#,##0.00"/>
    <numFmt numFmtId="168" formatCode="#,##0.##"/>
    <numFmt numFmtId="169" formatCode="0.000%"/>
  </numFmts>
  <fonts count="20">
    <font>
      <name val="Calibri"/>
      <family val="2"/>
      <color theme="1"/>
      <sz val="11"/>
      <scheme val="minor"/>
    </font>
    <font>
      <name val="Arial"/>
      <b val="1"/>
      <color rgb="0005285F"/>
      <sz val="18"/>
    </font>
    <font>
      <name val="Arial"/>
      <color rgb="003A1E19"/>
      <sz val="10"/>
    </font>
    <font>
      <name val="Arial"/>
      <color rgb="006B524D"/>
      <sz val="9"/>
    </font>
    <font>
      <name val="Arial"/>
      <b val="1"/>
      <color rgb="000946A2"/>
      <sz val="20"/>
    </font>
    <font>
      <name val="Arial"/>
      <b val="1"/>
      <color rgb="006B524D"/>
      <sz val="9"/>
    </font>
    <font>
      <name val="Arial"/>
      <color rgb="0005285F"/>
      <sz val="10"/>
    </font>
    <font>
      <name val="Arial"/>
      <b val="1"/>
      <color rgb="0005285F"/>
      <sz val="10"/>
    </font>
    <font>
      <name val="Arial"/>
      <b val="1"/>
      <color rgb="000946A2"/>
      <sz val="9"/>
    </font>
    <font>
      <name val="Arial"/>
      <b val="1"/>
      <color rgb="00FFFFFF"/>
      <sz val="10"/>
    </font>
    <font>
      <name val="Arial"/>
      <i val="1"/>
      <color rgb="006B524D"/>
      <sz val="8"/>
    </font>
    <font>
      <name val="Arial"/>
      <b val="1"/>
      <color rgb="006B524D"/>
      <sz val="10"/>
    </font>
    <font>
      <name val="Arial"/>
      <b val="1"/>
      <color rgb="0005285F"/>
      <sz val="12"/>
    </font>
    <font>
      <name val="Arial"/>
      <b val="1"/>
      <color rgb="003A1E19"/>
      <sz val="10"/>
    </font>
    <font>
      <name val="Arial"/>
      <color rgb="006B524D"/>
      <sz val="8"/>
    </font>
    <font>
      <name val="Arial"/>
      <color rgb="003A1E19"/>
      <sz val="9"/>
    </font>
    <font>
      <name val="Arial"/>
      <b val="1"/>
      <color rgb="0005285F"/>
      <sz val="20"/>
    </font>
    <font>
      <name val="Arial"/>
      <color rgb="006B524D"/>
      <sz val="10"/>
    </font>
    <font>
      <name val="Arial"/>
      <b val="1"/>
      <color rgb="000946A2"/>
      <sz val="12"/>
    </font>
    <font>
      <name val="Arial"/>
      <b val="1"/>
      <color rgb="0005285F"/>
      <sz val="16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F1EDEA"/>
        <bgColor rgb="00F1EDEA"/>
      </patternFill>
    </fill>
    <fill>
      <patternFill patternType="solid">
        <fgColor rgb="000946A2"/>
        <bgColor rgb="000946A2"/>
      </patternFill>
    </fill>
    <fill>
      <patternFill patternType="solid">
        <fgColor rgb="00EDE2EC"/>
        <bgColor rgb="00EDE2EC"/>
      </patternFill>
    </fill>
  </fills>
  <borders count="6">
    <border>
      <left/>
      <right/>
      <top/>
      <bottom/>
      <diagonal/>
    </border>
    <border>
      <left style="thin">
        <color rgb="00D9CFCB"/>
      </left>
      <right style="thin">
        <color rgb="00D9CFCB"/>
      </right>
      <top style="thin">
        <color rgb="00D9CFCB"/>
      </top>
      <bottom style="thin">
        <color rgb="00D9CFCB"/>
      </bottom>
    </border>
    <border>
      <left/>
      <right/>
      <top style="thin">
        <color rgb="00D9CFCB"/>
      </top>
      <bottom/>
      <diagonal/>
    </border>
    <border>
      <left/>
      <right style="thin">
        <color rgb="00D9CFCB"/>
      </right>
      <top style="thin">
        <color rgb="00D9CFCB"/>
      </top>
      <bottom/>
      <diagonal/>
    </border>
    <border>
      <left/>
      <right/>
      <top style="thin">
        <color rgb="00D9CFCB"/>
      </top>
      <bottom style="thin">
        <color rgb="00D9CFCB"/>
      </bottom>
      <diagonal/>
    </border>
    <border>
      <left/>
      <right style="thin">
        <color rgb="00D9CFCB"/>
      </right>
      <top style="thin">
        <color rgb="00D9CFCB"/>
      </top>
      <bottom style="thin">
        <color rgb="00D9CFCB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18" fillId="0" borderId="0" pivotButton="0" quotePrefix="0" xfId="0"/>
    <xf numFmtId="0" fontId="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/>
    </xf>
    <xf numFmtId="0" fontId="6" fillId="2" borderId="1" applyAlignment="1" pivotButton="0" quotePrefix="0" xfId="0">
      <alignment horizontal="right"/>
    </xf>
    <xf numFmtId="165" fontId="6" fillId="2" borderId="1" applyAlignment="1" pivotButton="0" quotePrefix="0" xfId="0">
      <alignment horizontal="right"/>
    </xf>
    <xf numFmtId="0" fontId="3" fillId="0" borderId="0" applyAlignment="1" pivotButton="0" quotePrefix="0" xfId="0">
      <alignment horizontal="left" vertical="center"/>
    </xf>
    <xf numFmtId="165" fontId="7" fillId="3" borderId="1" applyAlignment="1" pivotButton="0" quotePrefix="0" xfId="0">
      <alignment horizontal="right"/>
    </xf>
    <xf numFmtId="0" fontId="8" fillId="0" borderId="0" pivotButton="0" quotePrefix="0" xfId="0"/>
    <xf numFmtId="0" fontId="7" fillId="0" borderId="0" applyAlignment="1" pivotButton="0" quotePrefix="0" xfId="0">
      <alignment horizontal="left" vertical="center"/>
    </xf>
    <xf numFmtId="0" fontId="5" fillId="0" borderId="0" pivotButton="0" quotePrefix="0" xfId="0"/>
    <xf numFmtId="166" fontId="2" fillId="0" borderId="1" applyAlignment="1" pivotButton="0" quotePrefix="0" xfId="0">
      <alignment horizontal="right" vertical="center"/>
    </xf>
    <xf numFmtId="167" fontId="2" fillId="0" borderId="1" applyAlignment="1" pivotButton="0" quotePrefix="0" xfId="0">
      <alignment horizontal="right" vertical="center"/>
    </xf>
    <xf numFmtId="0" fontId="9" fillId="4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2" fontId="2" fillId="0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0" fontId="7" fillId="0" borderId="0" pivotButton="0" quotePrefix="0" xfId="0"/>
    <xf numFmtId="2" fontId="7" fillId="5" borderId="0" applyAlignment="1" pivotButton="0" quotePrefix="0" xfId="0">
      <alignment horizontal="right"/>
    </xf>
    <xf numFmtId="167" fontId="7" fillId="5" borderId="0" applyAlignment="1" pivotButton="0" quotePrefix="0" xfId="0">
      <alignment horizontal="right"/>
    </xf>
    <xf numFmtId="0" fontId="9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pivotButton="0" quotePrefix="0" xfId="0"/>
    <xf numFmtId="168" fontId="2" fillId="0" borderId="1" applyAlignment="1" pivotButton="0" quotePrefix="0" xfId="0">
      <alignment horizontal="right" vertical="center"/>
    </xf>
    <xf numFmtId="167" fontId="7" fillId="5" borderId="0" pivotButton="0" quotePrefix="0" xfId="0"/>
    <xf numFmtId="169" fontId="2" fillId="0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/>
    </xf>
    <xf numFmtId="167" fontId="6" fillId="3" borderId="1" applyAlignment="1" pivotButton="0" quotePrefix="0" xfId="0">
      <alignment horizontal="right"/>
    </xf>
    <xf numFmtId="0" fontId="2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167" fontId="12" fillId="5" borderId="1" applyAlignment="1" pivotButton="0" quotePrefix="0" xfId="0">
      <alignment horizontal="right"/>
    </xf>
    <xf numFmtId="0" fontId="13" fillId="0" borderId="1" applyAlignment="1" pivotButton="0" quotePrefix="0" xfId="0">
      <alignment horizontal="left" vertical="center"/>
    </xf>
    <xf numFmtId="9" fontId="2" fillId="0" borderId="1" applyAlignment="1" pivotButton="0" quotePrefix="0" xfId="0">
      <alignment horizontal="right" vertical="center"/>
    </xf>
    <xf numFmtId="167" fontId="13" fillId="3" borderId="1" applyAlignment="1" pivotButton="0" quotePrefix="0" xfId="0">
      <alignment horizontal="right" vertical="center"/>
    </xf>
    <xf numFmtId="9" fontId="2" fillId="3" borderId="1" applyAlignment="1" pivotButton="0" quotePrefix="0" xfId="0">
      <alignment horizontal="right" vertical="center"/>
    </xf>
    <xf numFmtId="167" fontId="14" fillId="0" borderId="0" pivotButton="0" quotePrefix="0" xfId="0"/>
    <xf numFmtId="0" fontId="15" fillId="0" borderId="0" applyAlignment="1" pivotButton="0" quotePrefix="0" xfId="0">
      <alignment vertical="top" wrapText="1"/>
    </xf>
    <xf numFmtId="0" fontId="19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rial"/>
        <b val="1"/>
        <color rgb="009B1C1C"/>
        <sz val="9"/>
      </font>
      <fill>
        <patternFill patternType="solid">
          <fgColor rgb="00F8D7D3"/>
          <bgColor rgb="00F8D7D3"/>
        </patternFill>
      </fill>
    </dxf>
    <dxf>
      <font>
        <name val="Arial"/>
        <b val="1"/>
        <color rgb="009B1C1C"/>
        <sz val="10"/>
      </font>
      <fill>
        <patternFill patternType="solid">
          <fgColor rgb="00F8D7D3"/>
          <b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taffli.io/tools/staffing-invoice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96" customWidth="1" min="3" max="3"/>
  </cols>
  <sheetData>
    <row r="1">
      <c r="B1" s="1" t="inlineStr">
        <is>
          <t>Staffing agency invoice template</t>
        </is>
      </c>
    </row>
    <row r="2">
      <c r="B2" s="2" t="inlineStr">
        <is>
          <t>Free from Staffli. Latest version and guide: https://staffli.io/tools/staffing-invoice-template</t>
        </is>
      </c>
    </row>
    <row r="3">
      <c r="B3" s="2" t="inlineStr">
        <is>
          <t>Works in Excel and Google Sheets (File &gt; Import &gt; Upload). Print or save the Invoice tab as PDF: it is set to US Letter, portrait.</t>
        </is>
      </c>
    </row>
    <row r="5">
      <c r="B5" s="3" t="inlineStr">
        <is>
          <t>How to fill it</t>
        </is>
      </c>
    </row>
    <row r="6" ht="16" customHeight="1">
      <c r="B6" s="4" t="inlineStr">
        <is>
          <t>1. Your agency</t>
        </is>
      </c>
      <c r="C6" s="5" t="inlineStr">
        <is>
          <t>Replace the agency block (name, address, phone, email, EIN) once and save the file as your own template.</t>
        </is>
      </c>
    </row>
    <row r="7" ht="30" customHeight="1">
      <c r="B7" s="4" t="inlineStr">
        <is>
          <t>2. Invoice details</t>
        </is>
      </c>
      <c r="C7" s="5" t="inlineStr">
        <is>
          <t>Invoice number, date, payment terms (the due date follows), the client's PO number and the billing period the hours belong to.</t>
        </is>
      </c>
    </row>
    <row r="8" ht="30" customHeight="1">
      <c r="B8" s="4" t="inlineStr">
        <is>
          <t>3. Bill to</t>
        </is>
      </c>
      <c r="C8" s="5" t="inlineStr">
        <is>
          <t>The client's legal name and accounts payable contact, then the event or program the hours were worked on.</t>
        </is>
      </c>
    </row>
    <row r="9" ht="30" customHeight="1">
      <c r="B9" s="4" t="inlineStr">
        <is>
          <t>4. Rates</t>
        </is>
      </c>
      <c r="C9" s="5" t="inlineStr">
        <is>
          <t>Set your default bill rate and the overtime multiplier (1.5x). Each line can override the bill rate. The OT rate is always the line's bill rate times the multiplier.</t>
        </is>
      </c>
    </row>
    <row r="10" ht="30" customHeight="1">
      <c r="B10" s="4" t="inlineStr">
        <is>
          <t>5. Lines</t>
        </is>
      </c>
      <c r="C10" s="5" t="inlineStr">
        <is>
          <t>One line per worker per shift, from approved timesheets: date, event, worker, role, regular hours, OT hours. Amount = regular hours x bill rate + OT hours x OT rate.</t>
        </is>
      </c>
    </row>
    <row r="11" ht="30" customHeight="1">
      <c r="B11" s="4" t="inlineStr">
        <is>
          <t>6. Fees</t>
        </is>
      </c>
      <c r="C11" s="5" t="inlineStr">
        <is>
          <t>Rush, holiday, mileage, parking or anything else agreed in writing: quantity x rate. Leave unused rows empty.</t>
        </is>
      </c>
    </row>
    <row r="12" ht="30" customHeight="1">
      <c r="B12" s="4" t="inlineStr">
        <is>
          <t>7. Tax</t>
        </is>
      </c>
      <c r="C12" s="5" t="inlineStr">
        <is>
          <t>Enter your sales tax rate and whether it applies to labor, to fees, or both. The sample uses 0%: some states tax staffing services, others do not, so check with your accountant.</t>
        </is>
      </c>
    </row>
    <row r="13" ht="30" customHeight="1">
      <c r="B13" s="4" t="inlineStr">
        <is>
          <t>8. Split billing</t>
        </is>
      </c>
      <c r="C13" s="5" t="inlineStr">
        <is>
          <t>When two payers share an event (a brand and a retailer, a sponsor and an organizer), set the first payer's share. The second payer gets the rest, and rounding never loses a cent: the check cell stays at 0.00.</t>
        </is>
      </c>
    </row>
    <row r="15">
      <c r="B15" s="3" t="inlineStr">
        <is>
          <t>Billing overtime</t>
        </is>
      </c>
    </row>
    <row r="16" ht="45" customHeight="1">
      <c r="B16" s="4" t="inlineStr">
        <is>
          <t>When</t>
        </is>
      </c>
      <c r="C16" s="5" t="inlineStr">
        <is>
          <t>Your worker's pay goes to 1.5x over 40 hours in a workweek under the FLSA (U.S. DOL Fact Sheet #23), and by the day in some states (California: over 8 hours in a workday). Bill overtime hours at the OT rate when your client agreement says the client pays the premium.</t>
        </is>
      </c>
    </row>
    <row r="17" ht="30" customHeight="1">
      <c r="B17" s="4" t="inlineStr">
        <is>
          <t>Who pays</t>
        </is>
      </c>
      <c r="C17" s="5" t="inlineStr">
        <is>
          <t>Overtime caused by hours worked for other clients is a contract question. Write the rule in your service agreement before the first invoice.</t>
        </is>
      </c>
    </row>
    <row r="19">
      <c r="B19" s="3" t="inlineStr">
        <is>
          <t>Good habits</t>
        </is>
      </c>
    </row>
    <row r="20" ht="30" customHeight="1">
      <c r="B20" s="4" t="inlineStr">
        <is>
          <t>Match the PO</t>
        </is>
      </c>
      <c r="C20" s="5" t="inlineStr">
        <is>
          <t>Many accounts payable teams reject an invoice without the PO number or with a billing period that does not match the PO.</t>
        </is>
      </c>
    </row>
    <row r="21" ht="16" customHeight="1">
      <c r="B21" s="4" t="inlineStr">
        <is>
          <t>Attach timesheets</t>
        </is>
      </c>
      <c r="C21" s="5" t="inlineStr">
        <is>
          <t>Send the approved hours with the invoice: date, worker, clock-in, clock-out, breaks.</t>
        </is>
      </c>
    </row>
    <row r="22" ht="16" customHeight="1">
      <c r="B22" s="4" t="inlineStr">
        <is>
          <t>One period</t>
        </is>
      </c>
      <c r="C22" s="5" t="inlineStr">
        <is>
          <t>Bill one billing period per invoice and number invoices in sequence.</t>
        </is>
      </c>
    </row>
    <row r="24" ht="60" customHeight="1">
      <c r="B24" s="4" t="inlineStr">
        <is>
          <t>Sample data</t>
        </is>
      </c>
      <c r="C24" s="5" t="inlineStr">
        <is>
          <t>A fictional agency and clients: the Eastside Food &amp; Wine Fest weekend from the free event staff schedule template, at $50 an hour. Luis Ortega passed 40 hours in the Monday to Sunday workweek on Sunday, so his last 4 hours are billed as overtime; Ethan Brooks filled the open Saturday barback slot under 48 hours out, hence the rush fee. Hourly rates only, no day rates.</t>
        </is>
      </c>
    </row>
    <row r="25" ht="30" customHeight="1">
      <c r="B25" s="4" t="inlineStr">
        <is>
          <t>Not advice</t>
        </is>
      </c>
      <c r="C25" s="5" t="inlineStr">
        <is>
          <t>This template is not tax or legal advice. Check sales tax, overtime and invoicing rules with your accountant and your state.</t>
        </is>
      </c>
    </row>
  </sheetData>
  <hyperlinks>
    <hyperlink xmlns:r="http://schemas.openxmlformats.org/officeDocument/2006/relationships" ref="B2" r:id="rId1"/>
  </hyperlinks>
  <pageMargins left="0.4" right="0.4" top="0.5" bottom="0.5" header="0.5" footer="0.5"/>
  <pageSetup orientation="portrait" paperSize="1" fitToHeight="0" fitToWidth="1"/>
  <headerFooter>
    <oddHeader/>
    <oddFooter>&amp;L&amp;8staffli.io/tools&amp;R&amp;8Page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8" customWidth="1" min="3" max="3"/>
    <col width="17" customWidth="1" min="4" max="4"/>
    <col width="10" customWidth="1" min="5" max="5"/>
    <col width="10" customWidth="1" min="6" max="6"/>
    <col width="11" customWidth="1" min="7" max="7"/>
    <col width="11" customWidth="1" min="8" max="8"/>
    <col width="14" customWidth="1" min="9" max="9"/>
  </cols>
  <sheetData>
    <row r="1" ht="28" customHeight="1">
      <c r="A1" s="6" t="inlineStr">
        <is>
          <t>Harbor &amp; Pine Event Staff</t>
        </is>
      </c>
      <c r="G1" s="7" t="inlineStr">
        <is>
          <t>INVOICE</t>
        </is>
      </c>
    </row>
    <row r="2">
      <c r="A2" s="8" t="inlineStr">
        <is>
          <t>1200 E 6th St, Suite 210</t>
        </is>
      </c>
      <c r="G2" s="9" t="inlineStr">
        <is>
          <t>Invoice number</t>
        </is>
      </c>
      <c r="H2" s="10" t="inlineStr">
        <is>
          <t>HP-2026-0112</t>
        </is>
      </c>
    </row>
    <row r="3">
      <c r="A3" s="8" t="inlineStr">
        <is>
          <t>Austin, TX 78702</t>
        </is>
      </c>
      <c r="G3" s="9" t="inlineStr">
        <is>
          <t>Invoice date</t>
        </is>
      </c>
      <c r="H3" s="11" t="n">
        <v>46342</v>
      </c>
    </row>
    <row r="4">
      <c r="A4" s="8" t="inlineStr">
        <is>
          <t>(512) 555-0100  |  billing@harborpine.example</t>
        </is>
      </c>
      <c r="G4" s="9" t="inlineStr">
        <is>
          <t>Payment terms</t>
        </is>
      </c>
      <c r="H4" s="10" t="inlineStr">
        <is>
          <t>Net 30</t>
        </is>
      </c>
    </row>
    <row r="5">
      <c r="A5" s="12" t="inlineStr">
        <is>
          <t>EIN 00-0000000 (replace with yours)</t>
        </is>
      </c>
      <c r="G5" s="9" t="inlineStr">
        <is>
          <t>Due date</t>
        </is>
      </c>
      <c r="H5" s="13">
        <f>IF(OR(H3="",H4=""),"",H3+IFERROR(VLOOKUP(H4,Lists!$C$5:$D$9,2,FALSE),0))</f>
        <v/>
      </c>
    </row>
    <row r="6">
      <c r="G6" s="9" t="inlineStr">
        <is>
          <t>PO number</t>
        </is>
      </c>
      <c r="H6" s="10" t="inlineStr">
        <is>
          <t>BB-PO-55821</t>
        </is>
      </c>
    </row>
    <row r="7">
      <c r="G7" s="9" t="inlineStr">
        <is>
          <t>Billing period from</t>
        </is>
      </c>
      <c r="H7" s="11" t="n">
        <v>46339</v>
      </c>
    </row>
    <row r="8">
      <c r="G8" s="9" t="inlineStr">
        <is>
          <t>Billing period to</t>
        </is>
      </c>
      <c r="H8" s="11" t="n">
        <v>46341</v>
      </c>
    </row>
    <row r="10">
      <c r="A10" s="14" t="inlineStr">
        <is>
          <t>BILL TO</t>
        </is>
      </c>
      <c r="D10" s="14" t="inlineStr">
        <is>
          <t>EVENT OR PROGRAM</t>
        </is>
      </c>
    </row>
    <row r="11">
      <c r="A11" s="15" t="inlineStr">
        <is>
          <t>Bluebonnet Beverage Co.</t>
        </is>
      </c>
      <c r="D11" s="15" t="inlineStr">
        <is>
          <t>Eastside Food &amp; Wine Fest</t>
        </is>
      </c>
    </row>
    <row r="12">
      <c r="A12" s="8" t="inlineStr">
        <is>
          <t>Attn: Accounts Payable, Dana Reyes</t>
        </is>
      </c>
      <c r="D12" s="8" t="inlineStr">
        <is>
          <t>Fairgrounds Pavilion, Austin, TX</t>
        </is>
      </c>
    </row>
    <row r="13">
      <c r="A13" s="8" t="inlineStr">
        <is>
          <t>4500 Burnet Rd</t>
        </is>
      </c>
      <c r="D13" s="8" t="inlineStr">
        <is>
          <t>Beer and wine bars, sampling team</t>
        </is>
      </c>
    </row>
    <row r="14">
      <c r="A14" s="8" t="inlineStr">
        <is>
          <t>Austin, TX 78756</t>
        </is>
      </c>
      <c r="D14" s="8" t="inlineStr">
        <is>
          <t>Client contact: Ryan Ellis, event manager</t>
        </is>
      </c>
    </row>
    <row r="15">
      <c r="A15" s="8" t="inlineStr">
        <is>
          <t>ap@bluebonnet.example</t>
        </is>
      </c>
    </row>
    <row r="17">
      <c r="A17" s="16" t="inlineStr">
        <is>
          <t>Overtime multiplier</t>
        </is>
      </c>
      <c r="C17" s="17" t="n">
        <v>1.5</v>
      </c>
      <c r="D17" s="16" t="inlineStr">
        <is>
          <t>Default bill rate ($/h)</t>
        </is>
      </c>
      <c r="F17" s="18" t="n">
        <v>50</v>
      </c>
    </row>
    <row r="19" ht="32" customHeight="1">
      <c r="A19" s="19" t="inlineStr">
        <is>
          <t>Date</t>
        </is>
      </c>
      <c r="B19" s="19" t="inlineStr">
        <is>
          <t>Event</t>
        </is>
      </c>
      <c r="C19" s="19" t="inlineStr">
        <is>
          <t>Worker</t>
        </is>
      </c>
      <c r="D19" s="19" t="inlineStr">
        <is>
          <t>Role</t>
        </is>
      </c>
      <c r="E19" s="19" t="inlineStr">
        <is>
          <t>Regular hours</t>
        </is>
      </c>
      <c r="F19" s="19" t="inlineStr">
        <is>
          <t>OT hours</t>
        </is>
      </c>
      <c r="G19" s="19" t="inlineStr">
        <is>
          <t>Bill rate ($/h)</t>
        </is>
      </c>
      <c r="H19" s="19" t="inlineStr">
        <is>
          <t>OT rate ($/h)</t>
        </is>
      </c>
      <c r="I19" s="19" t="inlineStr">
        <is>
          <t>Amount</t>
        </is>
      </c>
    </row>
    <row r="20">
      <c r="A20" s="20" t="n">
        <v>46339</v>
      </c>
      <c r="B20" s="21" t="inlineStr">
        <is>
          <t>Eastside Food &amp; Wine Fest</t>
        </is>
      </c>
      <c r="C20" s="21" t="inlineStr">
        <is>
          <t>Maya Thompson</t>
        </is>
      </c>
      <c r="D20" s="21" t="inlineStr">
        <is>
          <t>Captain</t>
        </is>
      </c>
      <c r="E20" s="22" t="n">
        <v>9</v>
      </c>
      <c r="F20" s="22" t="n"/>
      <c r="G20" s="18">
        <f>IF(AND(E20="",F20=""),"",$F$17)</f>
        <v/>
      </c>
      <c r="H20" s="23">
        <f>IF(G20="","",ROUND(G20*$C$17,2))</f>
        <v/>
      </c>
      <c r="I20" s="23">
        <f>IF(AND(E20="",F20=""),"",ROUND(N(E20)*N(G20)+N(F20)*N(H20),2))</f>
        <v/>
      </c>
    </row>
    <row r="21">
      <c r="A21" s="20" t="n">
        <v>46339</v>
      </c>
      <c r="B21" s="21" t="inlineStr">
        <is>
          <t>Eastside Food &amp; Wine Fest</t>
        </is>
      </c>
      <c r="C21" s="21" t="inlineStr">
        <is>
          <t>Luis Ortega</t>
        </is>
      </c>
      <c r="D21" s="21" t="inlineStr">
        <is>
          <t>Bartender</t>
        </is>
      </c>
      <c r="E21" s="22" t="n">
        <v>7.5</v>
      </c>
      <c r="F21" s="22" t="n"/>
      <c r="G21" s="18">
        <f>IF(AND(E21="",F21=""),"",$F$17)</f>
        <v/>
      </c>
      <c r="H21" s="23">
        <f>IF(G21="","",ROUND(G21*$C$17,2))</f>
        <v/>
      </c>
      <c r="I21" s="23">
        <f>IF(AND(E21="",F21=""),"",ROUND(N(E21)*N(G21)+N(F21)*N(H21),2))</f>
        <v/>
      </c>
    </row>
    <row r="22">
      <c r="A22" s="20" t="n">
        <v>46339</v>
      </c>
      <c r="B22" s="21" t="inlineStr">
        <is>
          <t>Eastside Food &amp; Wine Fest</t>
        </is>
      </c>
      <c r="C22" s="21" t="inlineStr">
        <is>
          <t>Jasmine Carter</t>
        </is>
      </c>
      <c r="D22" s="21" t="inlineStr">
        <is>
          <t>Bartender</t>
        </is>
      </c>
      <c r="E22" s="22" t="n">
        <v>7.5</v>
      </c>
      <c r="F22" s="22" t="n"/>
      <c r="G22" s="18">
        <f>IF(AND(E22="",F22=""),"",$F$17)</f>
        <v/>
      </c>
      <c r="H22" s="23">
        <f>IF(G22="","",ROUND(G22*$C$17,2))</f>
        <v/>
      </c>
      <c r="I22" s="23">
        <f>IF(AND(E22="",F22=""),"",ROUND(N(E22)*N(G22)+N(F22)*N(H22),2))</f>
        <v/>
      </c>
    </row>
    <row r="23">
      <c r="A23" s="20" t="n">
        <v>46339</v>
      </c>
      <c r="B23" s="21" t="inlineStr">
        <is>
          <t>Eastside Food &amp; Wine Fest</t>
        </is>
      </c>
      <c r="C23" s="21" t="inlineStr">
        <is>
          <t>Marcus Bell</t>
        </is>
      </c>
      <c r="D23" s="21" t="inlineStr">
        <is>
          <t>Bartender</t>
        </is>
      </c>
      <c r="E23" s="22" t="n">
        <v>7.5</v>
      </c>
      <c r="F23" s="22" t="n"/>
      <c r="G23" s="18">
        <f>IF(AND(E23="",F23=""),"",$F$17)</f>
        <v/>
      </c>
      <c r="H23" s="23">
        <f>IF(G23="","",ROUND(G23*$C$17,2))</f>
        <v/>
      </c>
      <c r="I23" s="23">
        <f>IF(AND(E23="",F23=""),"",ROUND(N(E23)*N(G23)+N(F23)*N(H23),2))</f>
        <v/>
      </c>
    </row>
    <row r="24">
      <c r="A24" s="20" t="n">
        <v>46339</v>
      </c>
      <c r="B24" s="21" t="inlineStr">
        <is>
          <t>Eastside Food &amp; Wine Fest</t>
        </is>
      </c>
      <c r="C24" s="21" t="inlineStr">
        <is>
          <t>Sofia Alvarez</t>
        </is>
      </c>
      <c r="D24" s="21" t="inlineStr">
        <is>
          <t>Bartender</t>
        </is>
      </c>
      <c r="E24" s="22" t="n">
        <v>7.5</v>
      </c>
      <c r="F24" s="22" t="n"/>
      <c r="G24" s="18">
        <f>IF(AND(E24="",F24=""),"",$F$17)</f>
        <v/>
      </c>
      <c r="H24" s="23">
        <f>IF(G24="","",ROUND(G24*$C$17,2))</f>
        <v/>
      </c>
      <c r="I24" s="23">
        <f>IF(AND(E24="",F24=""),"",ROUND(N(E24)*N(G24)+N(F24)*N(H24),2))</f>
        <v/>
      </c>
    </row>
    <row r="25">
      <c r="A25" s="20" t="n">
        <v>46339</v>
      </c>
      <c r="B25" s="21" t="inlineStr">
        <is>
          <t>Eastside Food &amp; Wine Fest</t>
        </is>
      </c>
      <c r="C25" s="21" t="inlineStr">
        <is>
          <t>Devon Price</t>
        </is>
      </c>
      <c r="D25" s="21" t="inlineStr">
        <is>
          <t>Barback</t>
        </is>
      </c>
      <c r="E25" s="22" t="n">
        <v>7.5</v>
      </c>
      <c r="F25" s="22" t="n"/>
      <c r="G25" s="18">
        <f>IF(AND(E25="",F25=""),"",$F$17)</f>
        <v/>
      </c>
      <c r="H25" s="23">
        <f>IF(G25="","",ROUND(G25*$C$17,2))</f>
        <v/>
      </c>
      <c r="I25" s="23">
        <f>IF(AND(E25="",F25=""),"",ROUND(N(E25)*N(G25)+N(F25)*N(H25),2))</f>
        <v/>
      </c>
    </row>
    <row r="26">
      <c r="A26" s="20" t="n">
        <v>46339</v>
      </c>
      <c r="B26" s="21" t="inlineStr">
        <is>
          <t>Eastside Food &amp; Wine Fest</t>
        </is>
      </c>
      <c r="C26" s="21" t="inlineStr">
        <is>
          <t>Tyler Nguyen</t>
        </is>
      </c>
      <c r="D26" s="21" t="inlineStr">
        <is>
          <t>Brand ambassador</t>
        </is>
      </c>
      <c r="E26" s="22" t="n">
        <v>6</v>
      </c>
      <c r="F26" s="22" t="n"/>
      <c r="G26" s="18">
        <f>IF(AND(E26="",F26=""),"",$F$17)</f>
        <v/>
      </c>
      <c r="H26" s="23">
        <f>IF(G26="","",ROUND(G26*$C$17,2))</f>
        <v/>
      </c>
      <c r="I26" s="23">
        <f>IF(AND(E26="",F26=""),"",ROUND(N(E26)*N(G26)+N(F26)*N(H26),2))</f>
        <v/>
      </c>
    </row>
    <row r="27">
      <c r="A27" s="20" t="n">
        <v>46339</v>
      </c>
      <c r="B27" s="21" t="inlineStr">
        <is>
          <t>Eastside Food &amp; Wine Fest</t>
        </is>
      </c>
      <c r="C27" s="21" t="inlineStr">
        <is>
          <t>Andre Williams</t>
        </is>
      </c>
      <c r="D27" s="21" t="inlineStr">
        <is>
          <t>Brand ambassador</t>
        </is>
      </c>
      <c r="E27" s="22" t="n">
        <v>6</v>
      </c>
      <c r="F27" s="22" t="n"/>
      <c r="G27" s="18">
        <f>IF(AND(E27="",F27=""),"",$F$17)</f>
        <v/>
      </c>
      <c r="H27" s="23">
        <f>IF(G27="","",ROUND(G27*$C$17,2))</f>
        <v/>
      </c>
      <c r="I27" s="23">
        <f>IF(AND(E27="",F27=""),"",ROUND(N(E27)*N(G27)+N(F27)*N(H27),2))</f>
        <v/>
      </c>
    </row>
    <row r="28">
      <c r="A28" s="20" t="n">
        <v>46340</v>
      </c>
      <c r="B28" s="21" t="inlineStr">
        <is>
          <t>Eastside Food &amp; Wine Fest</t>
        </is>
      </c>
      <c r="C28" s="21" t="inlineStr">
        <is>
          <t>Maya Thompson</t>
        </is>
      </c>
      <c r="D28" s="21" t="inlineStr">
        <is>
          <t>Captain</t>
        </is>
      </c>
      <c r="E28" s="22" t="n">
        <v>12</v>
      </c>
      <c r="F28" s="22" t="n"/>
      <c r="G28" s="18">
        <f>IF(AND(E28="",F28=""),"",$F$17)</f>
        <v/>
      </c>
      <c r="H28" s="23">
        <f>IF(G28="","",ROUND(G28*$C$17,2))</f>
        <v/>
      </c>
      <c r="I28" s="23">
        <f>IF(AND(E28="",F28=""),"",ROUND(N(E28)*N(G28)+N(F28)*N(H28),2))</f>
        <v/>
      </c>
    </row>
    <row r="29">
      <c r="A29" s="20" t="n">
        <v>46340</v>
      </c>
      <c r="B29" s="21" t="inlineStr">
        <is>
          <t>Eastside Food &amp; Wine Fest</t>
        </is>
      </c>
      <c r="C29" s="21" t="inlineStr">
        <is>
          <t>Luis Ortega</t>
        </is>
      </c>
      <c r="D29" s="21" t="inlineStr">
        <is>
          <t>Bartender</t>
        </is>
      </c>
      <c r="E29" s="22" t="n">
        <v>11</v>
      </c>
      <c r="F29" s="22" t="n"/>
      <c r="G29" s="18">
        <f>IF(AND(E29="",F29=""),"",$F$17)</f>
        <v/>
      </c>
      <c r="H29" s="23">
        <f>IF(G29="","",ROUND(G29*$C$17,2))</f>
        <v/>
      </c>
      <c r="I29" s="23">
        <f>IF(AND(E29="",F29=""),"",ROUND(N(E29)*N(G29)+N(F29)*N(H29),2))</f>
        <v/>
      </c>
    </row>
    <row r="30">
      <c r="A30" s="20" t="n">
        <v>46340</v>
      </c>
      <c r="B30" s="21" t="inlineStr">
        <is>
          <t>Eastside Food &amp; Wine Fest</t>
        </is>
      </c>
      <c r="C30" s="21" t="inlineStr">
        <is>
          <t>Jasmine Carter</t>
        </is>
      </c>
      <c r="D30" s="21" t="inlineStr">
        <is>
          <t>Bartender</t>
        </is>
      </c>
      <c r="E30" s="22" t="n">
        <v>7.5</v>
      </c>
      <c r="F30" s="22" t="n"/>
      <c r="G30" s="18">
        <f>IF(AND(E30="",F30=""),"",$F$17)</f>
        <v/>
      </c>
      <c r="H30" s="23">
        <f>IF(G30="","",ROUND(G30*$C$17,2))</f>
        <v/>
      </c>
      <c r="I30" s="23">
        <f>IF(AND(E30="",F30=""),"",ROUND(N(E30)*N(G30)+N(F30)*N(H30),2))</f>
        <v/>
      </c>
    </row>
    <row r="31">
      <c r="A31" s="20" t="n">
        <v>46340</v>
      </c>
      <c r="B31" s="21" t="inlineStr">
        <is>
          <t>Eastside Food &amp; Wine Fest</t>
        </is>
      </c>
      <c r="C31" s="21" t="inlineStr">
        <is>
          <t>Marcus Bell</t>
        </is>
      </c>
      <c r="D31" s="21" t="inlineStr">
        <is>
          <t>Bartender</t>
        </is>
      </c>
      <c r="E31" s="22" t="n">
        <v>7.5</v>
      </c>
      <c r="F31" s="22" t="n"/>
      <c r="G31" s="18">
        <f>IF(AND(E31="",F31=""),"",$F$17)</f>
        <v/>
      </c>
      <c r="H31" s="23">
        <f>IF(G31="","",ROUND(G31*$C$17,2))</f>
        <v/>
      </c>
      <c r="I31" s="23">
        <f>IF(AND(E31="",F31=""),"",ROUND(N(E31)*N(G31)+N(F31)*N(H31),2))</f>
        <v/>
      </c>
    </row>
    <row r="32">
      <c r="A32" s="20" t="n">
        <v>46340</v>
      </c>
      <c r="B32" s="21" t="inlineStr">
        <is>
          <t>Eastside Food &amp; Wine Fest</t>
        </is>
      </c>
      <c r="C32" s="21" t="inlineStr">
        <is>
          <t>Sofia Alvarez</t>
        </is>
      </c>
      <c r="D32" s="21" t="inlineStr">
        <is>
          <t>Bartender</t>
        </is>
      </c>
      <c r="E32" s="22" t="n">
        <v>7.5</v>
      </c>
      <c r="F32" s="22" t="n"/>
      <c r="G32" s="18">
        <f>IF(AND(E32="",F32=""),"",$F$17)</f>
        <v/>
      </c>
      <c r="H32" s="23">
        <f>IF(G32="","",ROUND(G32*$C$17,2))</f>
        <v/>
      </c>
      <c r="I32" s="23">
        <f>IF(AND(E32="",F32=""),"",ROUND(N(E32)*N(G32)+N(F32)*N(H32),2))</f>
        <v/>
      </c>
    </row>
    <row r="33">
      <c r="A33" s="20" t="n">
        <v>46340</v>
      </c>
      <c r="B33" s="21" t="inlineStr">
        <is>
          <t>Eastside Food &amp; Wine Fest</t>
        </is>
      </c>
      <c r="C33" s="21" t="inlineStr">
        <is>
          <t>Devon Price</t>
        </is>
      </c>
      <c r="D33" s="21" t="inlineStr">
        <is>
          <t>Barback</t>
        </is>
      </c>
      <c r="E33" s="22" t="n">
        <v>7.5</v>
      </c>
      <c r="F33" s="22" t="n"/>
      <c r="G33" s="18">
        <f>IF(AND(E33="",F33=""),"",$F$17)</f>
        <v/>
      </c>
      <c r="H33" s="23">
        <f>IF(G33="","",ROUND(G33*$C$17,2))</f>
        <v/>
      </c>
      <c r="I33" s="23">
        <f>IF(AND(E33="",F33=""),"",ROUND(N(E33)*N(G33)+N(F33)*N(H33),2))</f>
        <v/>
      </c>
    </row>
    <row r="34">
      <c r="A34" s="20" t="n">
        <v>46340</v>
      </c>
      <c r="B34" s="21" t="inlineStr">
        <is>
          <t>Eastside Food &amp; Wine Fest</t>
        </is>
      </c>
      <c r="C34" s="21" t="inlineStr">
        <is>
          <t>Ethan Brooks</t>
        </is>
      </c>
      <c r="D34" s="21" t="inlineStr">
        <is>
          <t>Barback</t>
        </is>
      </c>
      <c r="E34" s="22" t="n">
        <v>7.5</v>
      </c>
      <c r="F34" s="22" t="n"/>
      <c r="G34" s="18">
        <f>IF(AND(E34="",F34=""),"",$F$17)</f>
        <v/>
      </c>
      <c r="H34" s="23">
        <f>IF(G34="","",ROUND(G34*$C$17,2))</f>
        <v/>
      </c>
      <c r="I34" s="23">
        <f>IF(AND(E34="",F34=""),"",ROUND(N(E34)*N(G34)+N(F34)*N(H34),2))</f>
        <v/>
      </c>
    </row>
    <row r="35">
      <c r="A35" s="20" t="n">
        <v>46340</v>
      </c>
      <c r="B35" s="21" t="inlineStr">
        <is>
          <t>Eastside Food &amp; Wine Fest</t>
        </is>
      </c>
      <c r="C35" s="21" t="inlineStr">
        <is>
          <t>Tyler Nguyen</t>
        </is>
      </c>
      <c r="D35" s="21" t="inlineStr">
        <is>
          <t>Brand ambassador</t>
        </is>
      </c>
      <c r="E35" s="22" t="n">
        <v>6</v>
      </c>
      <c r="F35" s="22" t="n"/>
      <c r="G35" s="18">
        <f>IF(AND(E35="",F35=""),"",$F$17)</f>
        <v/>
      </c>
      <c r="H35" s="23">
        <f>IF(G35="","",ROUND(G35*$C$17,2))</f>
        <v/>
      </c>
      <c r="I35" s="23">
        <f>IF(AND(E35="",F35=""),"",ROUND(N(E35)*N(G35)+N(F35)*N(H35),2))</f>
        <v/>
      </c>
    </row>
    <row r="36">
      <c r="A36" s="20" t="n">
        <v>46340</v>
      </c>
      <c r="B36" s="21" t="inlineStr">
        <is>
          <t>Eastside Food &amp; Wine Fest</t>
        </is>
      </c>
      <c r="C36" s="21" t="inlineStr">
        <is>
          <t>Andre Williams</t>
        </is>
      </c>
      <c r="D36" s="21" t="inlineStr">
        <is>
          <t>Brand ambassador</t>
        </is>
      </c>
      <c r="E36" s="22" t="n">
        <v>6</v>
      </c>
      <c r="F36" s="22" t="n"/>
      <c r="G36" s="18">
        <f>IF(AND(E36="",F36=""),"",$F$17)</f>
        <v/>
      </c>
      <c r="H36" s="23">
        <f>IF(G36="","",ROUND(G36*$C$17,2))</f>
        <v/>
      </c>
      <c r="I36" s="23">
        <f>IF(AND(E36="",F36=""),"",ROUND(N(E36)*N(G36)+N(F36)*N(H36),2))</f>
        <v/>
      </c>
    </row>
    <row r="37">
      <c r="A37" s="20" t="n">
        <v>46341</v>
      </c>
      <c r="B37" s="21" t="inlineStr">
        <is>
          <t>Eastside Food &amp; Wine Fest</t>
        </is>
      </c>
      <c r="C37" s="21" t="inlineStr">
        <is>
          <t>Maya Thompson</t>
        </is>
      </c>
      <c r="D37" s="21" t="inlineStr">
        <is>
          <t>Captain</t>
        </is>
      </c>
      <c r="E37" s="22" t="n">
        <v>9</v>
      </c>
      <c r="F37" s="22" t="n"/>
      <c r="G37" s="18">
        <f>IF(AND(E37="",F37=""),"",$F$17)</f>
        <v/>
      </c>
      <c r="H37" s="23">
        <f>IF(G37="","",ROUND(G37*$C$17,2))</f>
        <v/>
      </c>
      <c r="I37" s="23">
        <f>IF(AND(E37="",F37=""),"",ROUND(N(E37)*N(G37)+N(F37)*N(H37),2))</f>
        <v/>
      </c>
    </row>
    <row r="38">
      <c r="A38" s="20" t="n">
        <v>46341</v>
      </c>
      <c r="B38" s="21" t="inlineStr">
        <is>
          <t>Eastside Food &amp; Wine Fest</t>
        </is>
      </c>
      <c r="C38" s="21" t="inlineStr">
        <is>
          <t>Luis Ortega</t>
        </is>
      </c>
      <c r="D38" s="21" t="inlineStr">
        <is>
          <t>Bartender</t>
        </is>
      </c>
      <c r="E38" s="22" t="n">
        <v>4.5</v>
      </c>
      <c r="F38" s="22" t="n">
        <v>4</v>
      </c>
      <c r="G38" s="18">
        <f>IF(AND(E38="",F38=""),"",$F$17)</f>
        <v/>
      </c>
      <c r="H38" s="23">
        <f>IF(G38="","",ROUND(G38*$C$17,2))</f>
        <v/>
      </c>
      <c r="I38" s="23">
        <f>IF(AND(E38="",F38=""),"",ROUND(N(E38)*N(G38)+N(F38)*N(H38),2))</f>
        <v/>
      </c>
    </row>
    <row r="39">
      <c r="A39" s="20" t="n">
        <v>46341</v>
      </c>
      <c r="B39" s="21" t="inlineStr">
        <is>
          <t>Eastside Food &amp; Wine Fest</t>
        </is>
      </c>
      <c r="C39" s="21" t="inlineStr">
        <is>
          <t>Jasmine Carter</t>
        </is>
      </c>
      <c r="D39" s="21" t="inlineStr">
        <is>
          <t>Bartender</t>
        </is>
      </c>
      <c r="E39" s="22" t="n">
        <v>7.5</v>
      </c>
      <c r="F39" s="22" t="n"/>
      <c r="G39" s="18">
        <f>IF(AND(E39="",F39=""),"",$F$17)</f>
        <v/>
      </c>
      <c r="H39" s="23">
        <f>IF(G39="","",ROUND(G39*$C$17,2))</f>
        <v/>
      </c>
      <c r="I39" s="23">
        <f>IF(AND(E39="",F39=""),"",ROUND(N(E39)*N(G39)+N(F39)*N(H39),2))</f>
        <v/>
      </c>
    </row>
    <row r="40">
      <c r="A40" s="20" t="n">
        <v>46341</v>
      </c>
      <c r="B40" s="21" t="inlineStr">
        <is>
          <t>Eastside Food &amp; Wine Fest</t>
        </is>
      </c>
      <c r="C40" s="21" t="inlineStr">
        <is>
          <t>Marcus Bell</t>
        </is>
      </c>
      <c r="D40" s="21" t="inlineStr">
        <is>
          <t>Bartender</t>
        </is>
      </c>
      <c r="E40" s="22" t="n">
        <v>7.5</v>
      </c>
      <c r="F40" s="22" t="n"/>
      <c r="G40" s="18">
        <f>IF(AND(E40="",F40=""),"",$F$17)</f>
        <v/>
      </c>
      <c r="H40" s="23">
        <f>IF(G40="","",ROUND(G40*$C$17,2))</f>
        <v/>
      </c>
      <c r="I40" s="23">
        <f>IF(AND(E40="",F40=""),"",ROUND(N(E40)*N(G40)+N(F40)*N(H40),2))</f>
        <v/>
      </c>
    </row>
    <row r="41">
      <c r="A41" s="20" t="n">
        <v>46341</v>
      </c>
      <c r="B41" s="21" t="inlineStr">
        <is>
          <t>Eastside Food &amp; Wine Fest</t>
        </is>
      </c>
      <c r="C41" s="21" t="inlineStr">
        <is>
          <t>Sofia Alvarez</t>
        </is>
      </c>
      <c r="D41" s="21" t="inlineStr">
        <is>
          <t>Bartender</t>
        </is>
      </c>
      <c r="E41" s="22" t="n">
        <v>7.5</v>
      </c>
      <c r="F41" s="22" t="n"/>
      <c r="G41" s="18">
        <f>IF(AND(E41="",F41=""),"",$F$17)</f>
        <v/>
      </c>
      <c r="H41" s="23">
        <f>IF(G41="","",ROUND(G41*$C$17,2))</f>
        <v/>
      </c>
      <c r="I41" s="23">
        <f>IF(AND(E41="",F41=""),"",ROUND(N(E41)*N(G41)+N(F41)*N(H41),2))</f>
        <v/>
      </c>
    </row>
    <row r="42">
      <c r="A42" s="20" t="n">
        <v>46341</v>
      </c>
      <c r="B42" s="21" t="inlineStr">
        <is>
          <t>Eastside Food &amp; Wine Fest</t>
        </is>
      </c>
      <c r="C42" s="21" t="inlineStr">
        <is>
          <t>Devon Price</t>
        </is>
      </c>
      <c r="D42" s="21" t="inlineStr">
        <is>
          <t>Barback</t>
        </is>
      </c>
      <c r="E42" s="22" t="n">
        <v>7.5</v>
      </c>
      <c r="F42" s="22" t="n"/>
      <c r="G42" s="18">
        <f>IF(AND(E42="",F42=""),"",$F$17)</f>
        <v/>
      </c>
      <c r="H42" s="23">
        <f>IF(G42="","",ROUND(G42*$C$17,2))</f>
        <v/>
      </c>
      <c r="I42" s="23">
        <f>IF(AND(E42="",F42=""),"",ROUND(N(E42)*N(G42)+N(F42)*N(H42),2))</f>
        <v/>
      </c>
    </row>
    <row r="43">
      <c r="A43" s="20" t="n">
        <v>46341</v>
      </c>
      <c r="B43" s="21" t="inlineStr">
        <is>
          <t>Eastside Food &amp; Wine Fest</t>
        </is>
      </c>
      <c r="C43" s="21" t="inlineStr">
        <is>
          <t>Andre Williams</t>
        </is>
      </c>
      <c r="D43" s="21" t="inlineStr">
        <is>
          <t>Brand ambassador</t>
        </is>
      </c>
      <c r="E43" s="22" t="n">
        <v>6</v>
      </c>
      <c r="F43" s="22" t="n"/>
      <c r="G43" s="18">
        <f>IF(AND(E43="",F43=""),"",$F$17)</f>
        <v/>
      </c>
      <c r="H43" s="23">
        <f>IF(G43="","",ROUND(G43*$C$17,2))</f>
        <v/>
      </c>
      <c r="I43" s="23">
        <f>IF(AND(E43="",F43=""),"",ROUND(N(E43)*N(G43)+N(F43)*N(H43),2))</f>
        <v/>
      </c>
    </row>
    <row r="44">
      <c r="A44" s="20" t="n"/>
      <c r="B44" s="21" t="n"/>
      <c r="C44" s="21" t="n"/>
      <c r="D44" s="21" t="n"/>
      <c r="E44" s="22" t="n"/>
      <c r="F44" s="22" t="n"/>
      <c r="G44" s="18">
        <f>IF(AND(E44="",F44=""),"",$F$17)</f>
        <v/>
      </c>
      <c r="H44" s="23">
        <f>IF(G44="","",ROUND(G44*$C$17,2))</f>
        <v/>
      </c>
      <c r="I44" s="23">
        <f>IF(AND(E44="",F44=""),"",ROUND(N(E44)*N(G44)+N(F44)*N(H44),2))</f>
        <v/>
      </c>
    </row>
    <row r="45">
      <c r="A45" s="20" t="n"/>
      <c r="B45" s="21" t="n"/>
      <c r="C45" s="21" t="n"/>
      <c r="D45" s="21" t="n"/>
      <c r="E45" s="22" t="n"/>
      <c r="F45" s="22" t="n"/>
      <c r="G45" s="18">
        <f>IF(AND(E45="",F45=""),"",$F$17)</f>
        <v/>
      </c>
      <c r="H45" s="23">
        <f>IF(G45="","",ROUND(G45*$C$17,2))</f>
        <v/>
      </c>
      <c r="I45" s="23">
        <f>IF(AND(E45="",F45=""),"",ROUND(N(E45)*N(G45)+N(F45)*N(H45),2))</f>
        <v/>
      </c>
    </row>
    <row r="46">
      <c r="A46" s="20" t="n"/>
      <c r="B46" s="21" t="n"/>
      <c r="C46" s="21" t="n"/>
      <c r="D46" s="21" t="n"/>
      <c r="E46" s="22" t="n"/>
      <c r="F46" s="22" t="n"/>
      <c r="G46" s="18">
        <f>IF(AND(E46="",F46=""),"",$F$17)</f>
        <v/>
      </c>
      <c r="H46" s="23">
        <f>IF(G46="","",ROUND(G46*$C$17,2))</f>
        <v/>
      </c>
      <c r="I46" s="23">
        <f>IF(AND(E46="",F46=""),"",ROUND(N(E46)*N(G46)+N(F46)*N(H46),2))</f>
        <v/>
      </c>
    </row>
    <row r="47">
      <c r="A47" s="20" t="n"/>
      <c r="B47" s="21" t="n"/>
      <c r="C47" s="21" t="n"/>
      <c r="D47" s="21" t="n"/>
      <c r="E47" s="22" t="n"/>
      <c r="F47" s="22" t="n"/>
      <c r="G47" s="18">
        <f>IF(AND(E47="",F47=""),"",$F$17)</f>
        <v/>
      </c>
      <c r="H47" s="23">
        <f>IF(G47="","",ROUND(G47*$C$17,2))</f>
        <v/>
      </c>
      <c r="I47" s="23">
        <f>IF(AND(E47="",F47=""),"",ROUND(N(E47)*N(G47)+N(F47)*N(H47),2))</f>
        <v/>
      </c>
    </row>
    <row r="48">
      <c r="A48" s="20" t="n"/>
      <c r="B48" s="21" t="n"/>
      <c r="C48" s="21" t="n"/>
      <c r="D48" s="21" t="n"/>
      <c r="E48" s="22" t="n"/>
      <c r="F48" s="22" t="n"/>
      <c r="G48" s="18">
        <f>IF(AND(E48="",F48=""),"",$F$17)</f>
        <v/>
      </c>
      <c r="H48" s="23">
        <f>IF(G48="","",ROUND(G48*$C$17,2))</f>
        <v/>
      </c>
      <c r="I48" s="23">
        <f>IF(AND(E48="",F48=""),"",ROUND(N(E48)*N(G48)+N(F48)*N(H48),2))</f>
        <v/>
      </c>
    </row>
    <row r="49">
      <c r="A49" s="20" t="n"/>
      <c r="B49" s="21" t="n"/>
      <c r="C49" s="21" t="n"/>
      <c r="D49" s="21" t="n"/>
      <c r="E49" s="22" t="n"/>
      <c r="F49" s="22" t="n"/>
      <c r="G49" s="18">
        <f>IF(AND(E49="",F49=""),"",$F$17)</f>
        <v/>
      </c>
      <c r="H49" s="23">
        <f>IF(G49="","",ROUND(G49*$C$17,2))</f>
        <v/>
      </c>
      <c r="I49" s="23">
        <f>IF(AND(E49="",F49=""),"",ROUND(N(E49)*N(G49)+N(F49)*N(H49),2))</f>
        <v/>
      </c>
    </row>
    <row r="50">
      <c r="A50" s="20" t="n"/>
      <c r="B50" s="21" t="n"/>
      <c r="C50" s="21" t="n"/>
      <c r="D50" s="21" t="n"/>
      <c r="E50" s="22" t="n"/>
      <c r="F50" s="22" t="n"/>
      <c r="G50" s="18">
        <f>IF(AND(E50="",F50=""),"",$F$17)</f>
        <v/>
      </c>
      <c r="H50" s="23">
        <f>IF(G50="","",ROUND(G50*$C$17,2))</f>
        <v/>
      </c>
      <c r="I50" s="23">
        <f>IF(AND(E50="",F50=""),"",ROUND(N(E50)*N(G50)+N(F50)*N(H50),2))</f>
        <v/>
      </c>
    </row>
    <row r="51">
      <c r="A51" s="20" t="n"/>
      <c r="B51" s="21" t="n"/>
      <c r="C51" s="21" t="n"/>
      <c r="D51" s="21" t="n"/>
      <c r="E51" s="22" t="n"/>
      <c r="F51" s="22" t="n"/>
      <c r="G51" s="18">
        <f>IF(AND(E51="",F51=""),"",$F$17)</f>
        <v/>
      </c>
      <c r="H51" s="23">
        <f>IF(G51="","",ROUND(G51*$C$17,2))</f>
        <v/>
      </c>
      <c r="I51" s="23">
        <f>IF(AND(E51="",F51=""),"",ROUND(N(E51)*N(G51)+N(F51)*N(H51),2))</f>
        <v/>
      </c>
    </row>
    <row r="52">
      <c r="A52" s="20" t="n"/>
      <c r="B52" s="21" t="n"/>
      <c r="C52" s="21" t="n"/>
      <c r="D52" s="21" t="n"/>
      <c r="E52" s="22" t="n"/>
      <c r="F52" s="22" t="n"/>
      <c r="G52" s="18">
        <f>IF(AND(E52="",F52=""),"",$F$17)</f>
        <v/>
      </c>
      <c r="H52" s="23">
        <f>IF(G52="","",ROUND(G52*$C$17,2))</f>
        <v/>
      </c>
      <c r="I52" s="23">
        <f>IF(AND(E52="",F52=""),"",ROUND(N(E52)*N(G52)+N(F52)*N(H52),2))</f>
        <v/>
      </c>
    </row>
    <row r="53">
      <c r="A53" s="20" t="n"/>
      <c r="B53" s="21" t="n"/>
      <c r="C53" s="21" t="n"/>
      <c r="D53" s="21" t="n"/>
      <c r="E53" s="22" t="n"/>
      <c r="F53" s="22" t="n"/>
      <c r="G53" s="18">
        <f>IF(AND(E53="",F53=""),"",$F$17)</f>
        <v/>
      </c>
      <c r="H53" s="23">
        <f>IF(G53="","",ROUND(G53*$C$17,2))</f>
        <v/>
      </c>
      <c r="I53" s="23">
        <f>IF(AND(E53="",F53=""),"",ROUND(N(E53)*N(G53)+N(F53)*N(H53),2))</f>
        <v/>
      </c>
    </row>
    <row r="54">
      <c r="A54" s="20" t="n"/>
      <c r="B54" s="21" t="n"/>
      <c r="C54" s="21" t="n"/>
      <c r="D54" s="21" t="n"/>
      <c r="E54" s="22" t="n"/>
      <c r="F54" s="22" t="n"/>
      <c r="G54" s="18">
        <f>IF(AND(E54="",F54=""),"",$F$17)</f>
        <v/>
      </c>
      <c r="H54" s="23">
        <f>IF(G54="","",ROUND(G54*$C$17,2))</f>
        <v/>
      </c>
      <c r="I54" s="23">
        <f>IF(AND(E54="",F54=""),"",ROUND(N(E54)*N(G54)+N(F54)*N(H54),2))</f>
        <v/>
      </c>
    </row>
    <row r="55">
      <c r="A55" s="20" t="n"/>
      <c r="B55" s="21" t="n"/>
      <c r="C55" s="21" t="n"/>
      <c r="D55" s="21" t="n"/>
      <c r="E55" s="22" t="n"/>
      <c r="F55" s="22" t="n"/>
      <c r="G55" s="18">
        <f>IF(AND(E55="",F55=""),"",$F$17)</f>
        <v/>
      </c>
      <c r="H55" s="23">
        <f>IF(G55="","",ROUND(G55*$C$17,2))</f>
        <v/>
      </c>
      <c r="I55" s="23">
        <f>IF(AND(E55="",F55=""),"",ROUND(N(E55)*N(G55)+N(F55)*N(H55),2))</f>
        <v/>
      </c>
    </row>
    <row r="56">
      <c r="A56" s="20" t="n"/>
      <c r="B56" s="21" t="n"/>
      <c r="C56" s="21" t="n"/>
      <c r="D56" s="21" t="n"/>
      <c r="E56" s="22" t="n"/>
      <c r="F56" s="22" t="n"/>
      <c r="G56" s="18">
        <f>IF(AND(E56="",F56=""),"",$F$17)</f>
        <v/>
      </c>
      <c r="H56" s="23">
        <f>IF(G56="","",ROUND(G56*$C$17,2))</f>
        <v/>
      </c>
      <c r="I56" s="23">
        <f>IF(AND(E56="",F56=""),"",ROUND(N(E56)*N(G56)+N(F56)*N(H56),2))</f>
        <v/>
      </c>
    </row>
    <row r="57">
      <c r="A57" s="20" t="n"/>
      <c r="B57" s="21" t="n"/>
      <c r="C57" s="21" t="n"/>
      <c r="D57" s="21" t="n"/>
      <c r="E57" s="22" t="n"/>
      <c r="F57" s="22" t="n"/>
      <c r="G57" s="18">
        <f>IF(AND(E57="",F57=""),"",$F$17)</f>
        <v/>
      </c>
      <c r="H57" s="23">
        <f>IF(G57="","",ROUND(G57*$C$17,2))</f>
        <v/>
      </c>
      <c r="I57" s="23">
        <f>IF(AND(E57="",F57=""),"",ROUND(N(E57)*N(G57)+N(F57)*N(H57),2))</f>
        <v/>
      </c>
    </row>
    <row r="58">
      <c r="A58" s="20" t="n"/>
      <c r="B58" s="21" t="n"/>
      <c r="C58" s="21" t="n"/>
      <c r="D58" s="21" t="n"/>
      <c r="E58" s="22" t="n"/>
      <c r="F58" s="22" t="n"/>
      <c r="G58" s="18">
        <f>IF(AND(E58="",F58=""),"",$F$17)</f>
        <v/>
      </c>
      <c r="H58" s="23">
        <f>IF(G58="","",ROUND(G58*$C$17,2))</f>
        <v/>
      </c>
      <c r="I58" s="23">
        <f>IF(AND(E58="",F58=""),"",ROUND(N(E58)*N(G58)+N(F58)*N(H58),2))</f>
        <v/>
      </c>
    </row>
    <row r="59">
      <c r="A59" s="20" t="n"/>
      <c r="B59" s="21" t="n"/>
      <c r="C59" s="21" t="n"/>
      <c r="D59" s="21" t="n"/>
      <c r="E59" s="22" t="n"/>
      <c r="F59" s="22" t="n"/>
      <c r="G59" s="18">
        <f>IF(AND(E59="",F59=""),"",$F$17)</f>
        <v/>
      </c>
      <c r="H59" s="23">
        <f>IF(G59="","",ROUND(G59*$C$17,2))</f>
        <v/>
      </c>
      <c r="I59" s="23">
        <f>IF(AND(E59="",F59=""),"",ROUND(N(E59)*N(G59)+N(F59)*N(H59),2))</f>
        <v/>
      </c>
    </row>
    <row r="60">
      <c r="D60" s="24" t="inlineStr">
        <is>
          <t>Labor subtotal</t>
        </is>
      </c>
      <c r="E60" s="25">
        <f>SUM(E20:E59)</f>
        <v/>
      </c>
      <c r="F60" s="25">
        <f>SUM(F20:F59)</f>
        <v/>
      </c>
      <c r="I60" s="26">
        <f>SUM(I20:I59)</f>
        <v/>
      </c>
    </row>
    <row r="62">
      <c r="A62" s="27" t="inlineStr">
        <is>
          <t>Fees and reimbursements</t>
        </is>
      </c>
      <c r="B62" s="28" t="n"/>
      <c r="C62" s="28" t="n"/>
      <c r="D62" s="29" t="n"/>
      <c r="E62" s="27" t="inlineStr">
        <is>
          <t>Quantity</t>
        </is>
      </c>
      <c r="F62" s="27" t="inlineStr">
        <is>
          <t>Unit</t>
        </is>
      </c>
      <c r="G62" s="27" t="inlineStr">
        <is>
          <t>Rate ($)</t>
        </is>
      </c>
      <c r="H62" s="27" t="n"/>
      <c r="I62" s="27" t="inlineStr">
        <is>
          <t>Amount</t>
        </is>
      </c>
    </row>
    <row r="63">
      <c r="A63" s="21" t="inlineStr">
        <is>
          <t>Rush fee: second Saturday barback, ordered under 48 hours out (25% of the bill rate)</t>
        </is>
      </c>
      <c r="B63" s="30" t="n"/>
      <c r="C63" s="30" t="n"/>
      <c r="D63" s="30" t="n"/>
      <c r="E63" s="31" t="n">
        <v>7.5</v>
      </c>
      <c r="F63" s="21" t="inlineStr">
        <is>
          <t>hours</t>
        </is>
      </c>
      <c r="G63" s="18" t="n">
        <v>12.5</v>
      </c>
      <c r="H63" s="30" t="n"/>
      <c r="I63" s="23">
        <f>IF(OR(E63="",G63=""),"",ROUND(E63*G63,2))</f>
        <v/>
      </c>
    </row>
    <row r="64">
      <c r="A64" s="21" t="inlineStr">
        <is>
          <t>Holiday premium: 0.5x the bill rate per hour worked on a holiday (none this period)</t>
        </is>
      </c>
      <c r="B64" s="30" t="n"/>
      <c r="C64" s="30" t="n"/>
      <c r="D64" s="30" t="n"/>
      <c r="E64" s="31" t="n">
        <v>0</v>
      </c>
      <c r="F64" s="21" t="inlineStr">
        <is>
          <t>hours</t>
        </is>
      </c>
      <c r="G64" s="18" t="n">
        <v>25</v>
      </c>
      <c r="H64" s="30" t="n"/>
      <c r="I64" s="23">
        <f>IF(OR(E64="",G64=""),"",ROUND(E64*G64,2))</f>
        <v/>
      </c>
    </row>
    <row r="65">
      <c r="A65" s="21" t="inlineStr">
        <is>
          <t>Mileage: supply runs, Austin office to the Fairgrounds (rate per the service agreement)</t>
        </is>
      </c>
      <c r="B65" s="30" t="n"/>
      <c r="C65" s="30" t="n"/>
      <c r="D65" s="30" t="n"/>
      <c r="E65" s="31" t="n">
        <v>84</v>
      </c>
      <c r="F65" s="21" t="inlineStr">
        <is>
          <t>miles</t>
        </is>
      </c>
      <c r="G65" s="18" t="n">
        <v>0.7</v>
      </c>
      <c r="H65" s="30" t="n"/>
      <c r="I65" s="23">
        <f>IF(OR(E65="",G65=""),"",ROUND(E65*G65,2))</f>
        <v/>
      </c>
    </row>
    <row r="66">
      <c r="A66" s="21" t="inlineStr">
        <is>
          <t>Parking for the captain, 3 days</t>
        </is>
      </c>
      <c r="B66" s="30" t="n"/>
      <c r="C66" s="30" t="n"/>
      <c r="D66" s="30" t="n"/>
      <c r="E66" s="31" t="n">
        <v>3</v>
      </c>
      <c r="F66" s="21" t="inlineStr">
        <is>
          <t>days</t>
        </is>
      </c>
      <c r="G66" s="18" t="n">
        <v>15</v>
      </c>
      <c r="H66" s="30" t="n"/>
      <c r="I66" s="23">
        <f>IF(OR(E66="",G66=""),"",ROUND(E66*G66,2))</f>
        <v/>
      </c>
    </row>
    <row r="67">
      <c r="A67" s="21" t="n"/>
      <c r="B67" s="30" t="n"/>
      <c r="C67" s="30" t="n"/>
      <c r="D67" s="30" t="n"/>
      <c r="E67" s="31" t="n"/>
      <c r="F67" s="21" t="n"/>
      <c r="G67" s="18" t="n"/>
      <c r="H67" s="30" t="n"/>
      <c r="I67" s="23">
        <f>IF(OR(E67="",G67=""),"",ROUND(E67*G67,2))</f>
        <v/>
      </c>
    </row>
    <row r="68">
      <c r="A68" s="21" t="n"/>
      <c r="B68" s="30" t="n"/>
      <c r="C68" s="30" t="n"/>
      <c r="D68" s="30" t="n"/>
      <c r="E68" s="31" t="n"/>
      <c r="F68" s="21" t="n"/>
      <c r="G68" s="18" t="n"/>
      <c r="H68" s="30" t="n"/>
      <c r="I68" s="23">
        <f>IF(OR(E68="",G68=""),"",ROUND(E68*G68,2))</f>
        <v/>
      </c>
    </row>
    <row r="69">
      <c r="D69" s="24" t="inlineStr">
        <is>
          <t>Fees subtotal</t>
        </is>
      </c>
      <c r="I69" s="32">
        <f>SUM(I63:I68)</f>
        <v/>
      </c>
    </row>
    <row r="71">
      <c r="A71" s="16" t="inlineStr">
        <is>
          <t>Sales tax rate</t>
        </is>
      </c>
      <c r="C71" s="33" t="n">
        <v>0</v>
      </c>
      <c r="G71" s="34" t="inlineStr">
        <is>
          <t>Labor</t>
        </is>
      </c>
      <c r="I71" s="35">
        <f>I60</f>
        <v/>
      </c>
    </row>
    <row r="72">
      <c r="A72" s="16" t="inlineStr">
        <is>
          <t>Tax labor?</t>
        </is>
      </c>
      <c r="C72" s="36" t="inlineStr">
        <is>
          <t>Yes</t>
        </is>
      </c>
      <c r="G72" s="34" t="inlineStr">
        <is>
          <t>Fees and reimbursements</t>
        </is>
      </c>
      <c r="I72" s="35">
        <f>I69</f>
        <v/>
      </c>
    </row>
    <row r="73">
      <c r="A73" s="16" t="inlineStr">
        <is>
          <t>Tax fees?</t>
        </is>
      </c>
      <c r="C73" s="36" t="inlineStr">
        <is>
          <t>Yes</t>
        </is>
      </c>
      <c r="G73" s="34" t="inlineStr">
        <is>
          <t>Taxable amount</t>
        </is>
      </c>
      <c r="I73" s="35">
        <f>IF(C72="Yes",I71,0)+IF(C73="Yes",I72,0)</f>
        <v/>
      </c>
    </row>
    <row r="74">
      <c r="A74" s="37" t="inlineStr">
        <is>
          <t>Set the rate and what it applies to with your accountant: rules differ by state.</t>
        </is>
      </c>
      <c r="G74" s="34" t="inlineStr">
        <is>
          <t>Sales tax</t>
        </is>
      </c>
      <c r="I74" s="35">
        <f>ROUND(I73*C71,2)</f>
        <v/>
      </c>
    </row>
    <row r="75">
      <c r="G75" s="38" t="inlineStr">
        <is>
          <t>Invoice total</t>
        </is>
      </c>
      <c r="I75" s="39">
        <f>I71+I72+I74</f>
        <v/>
      </c>
    </row>
    <row r="77">
      <c r="A77" s="27" t="inlineStr">
        <is>
          <t>Split billing</t>
        </is>
      </c>
      <c r="B77" s="29" t="n"/>
      <c r="C77" s="27" t="inlineStr">
        <is>
          <t>Share</t>
        </is>
      </c>
      <c r="D77" s="27" t="inlineStr">
        <is>
          <t>Labor</t>
        </is>
      </c>
      <c r="E77" s="27" t="inlineStr">
        <is>
          <t>Fees</t>
        </is>
      </c>
      <c r="F77" s="27" t="inlineStr">
        <is>
          <t>Tax</t>
        </is>
      </c>
      <c r="G77" s="27" t="n"/>
      <c r="H77" s="29" t="n"/>
      <c r="I77" s="27" t="inlineStr">
        <is>
          <t>Amount due</t>
        </is>
      </c>
    </row>
    <row r="78">
      <c r="A78" s="40" t="inlineStr">
        <is>
          <t>Bluebonnet Beverage Co. (bar program)</t>
        </is>
      </c>
      <c r="B78" s="30" t="n"/>
      <c r="C78" s="41" t="n">
        <v>0.7</v>
      </c>
      <c r="D78" s="23">
        <f>ROUND(I71*$C$78,2)</f>
        <v/>
      </c>
      <c r="E78" s="23">
        <f>ROUND(I72*$C$78,2)</f>
        <v/>
      </c>
      <c r="F78" s="23">
        <f>ROUND(I74*$C$78,2)</f>
        <v/>
      </c>
      <c r="G78" s="30" t="n"/>
      <c r="H78" s="30" t="n"/>
      <c r="I78" s="42">
        <f>D78+E78+F78</f>
        <v/>
      </c>
    </row>
    <row r="79">
      <c r="A79" s="40" t="inlineStr">
        <is>
          <t>Eastside Festival LLC (sampling team)</t>
        </is>
      </c>
      <c r="B79" s="30" t="n"/>
      <c r="C79" s="43">
        <f>1-C78</f>
        <v/>
      </c>
      <c r="D79" s="23">
        <f>I71-D78</f>
        <v/>
      </c>
      <c r="E79" s="23">
        <f>I72-E78</f>
        <v/>
      </c>
      <c r="F79" s="23">
        <f>I74-F78</f>
        <v/>
      </c>
      <c r="G79" s="30" t="n"/>
      <c r="H79" s="30" t="n"/>
      <c r="I79" s="42">
        <f>D79+E79+F79</f>
        <v/>
      </c>
    </row>
    <row r="80">
      <c r="A80" s="37" t="inlineStr">
        <is>
          <t>Check (should be 0.00)</t>
        </is>
      </c>
      <c r="I80" s="44">
        <f>ROUND(I75-I78-I79,2)</f>
        <v/>
      </c>
    </row>
    <row r="82">
      <c r="A82" s="14" t="inlineStr">
        <is>
          <t>PAYMENT TERMS</t>
        </is>
      </c>
    </row>
    <row r="83" ht="26" customHeight="1">
      <c r="A83" s="45">
        <f>"Payment is due "&amp;IF(H4="Due on receipt","on receipt","within "&amp;IFERROR(VLOOKUP(H4,Lists!$C$5:$D$9,2,FALSE),30)&amp;" days of the invoice date")&amp;", by "&amp;TEXT(H5,"mmmm d, yyyy")&amp;"."</f>
        <v/>
      </c>
    </row>
    <row r="84" ht="26" customHeight="1">
      <c r="A84" s="45" t="inlineStr">
        <is>
          <t>Pay by ACH to: Harbor &amp; Pine Event Staff, Bank name, routing 000000000, account 000000000 (replace with yours). Checks payable to Harbor &amp; Pine Event Staff.</t>
        </is>
      </c>
    </row>
    <row r="85" ht="26" customHeight="1">
      <c r="A85" s="45" t="inlineStr">
        <is>
          <t>Please put the invoice number and PO number on your payment. Questions about hours: billing@harborpine.example within 10 days of the invoice date.</t>
        </is>
      </c>
    </row>
    <row r="86" ht="26" customHeight="1">
      <c r="A86" s="45" t="inlineStr">
        <is>
          <t>Hours come from the approved timesheets for the billing period. Overtime is billed at the overtime multiplier above, per our service agreement.</t>
        </is>
      </c>
    </row>
    <row r="88">
      <c r="A88" s="24" t="inlineStr">
        <is>
          <t>Thank you for your business.</t>
        </is>
      </c>
    </row>
  </sheetData>
  <mergeCells count="30">
    <mergeCell ref="G77:H77"/>
    <mergeCell ref="A84:I84"/>
    <mergeCell ref="A62:D62"/>
    <mergeCell ref="G71:H71"/>
    <mergeCell ref="H4:I4"/>
    <mergeCell ref="A63:D63"/>
    <mergeCell ref="A79:B79"/>
    <mergeCell ref="A68:D68"/>
    <mergeCell ref="A86:I86"/>
    <mergeCell ref="A78:B78"/>
    <mergeCell ref="A67:D67"/>
    <mergeCell ref="H6:I6"/>
    <mergeCell ref="A85:I85"/>
    <mergeCell ref="A64:D64"/>
    <mergeCell ref="G78:H78"/>
    <mergeCell ref="G1:I1"/>
    <mergeCell ref="G74:H74"/>
    <mergeCell ref="H2:I2"/>
    <mergeCell ref="H7:I7"/>
    <mergeCell ref="A65:D65"/>
    <mergeCell ref="A83:I83"/>
    <mergeCell ref="G79:H79"/>
    <mergeCell ref="A66:D66"/>
    <mergeCell ref="H3:I3"/>
    <mergeCell ref="G73:H73"/>
    <mergeCell ref="H5:I5"/>
    <mergeCell ref="G75:H75"/>
    <mergeCell ref="H8:I8"/>
    <mergeCell ref="A77:B77"/>
    <mergeCell ref="G72:H72"/>
  </mergeCells>
  <conditionalFormatting sqref="I80">
    <cfRule type="expression" priority="1" dxfId="0">
      <formula>I80&lt;&gt;0</formula>
    </cfRule>
  </conditionalFormatting>
  <conditionalFormatting sqref="C78">
    <cfRule type="expression" priority="2" dxfId="1">
      <formula>OR(C78&lt;0,C78&gt;1)</formula>
    </cfRule>
  </conditionalFormatting>
  <dataValidations count="5">
    <dataValidation sqref="C72:C73" showDropDown="0" showInputMessage="0" showErrorMessage="1" allowBlank="1" errorTitle="Not in the list" error="Pick a value from the list (edit the lists on the Lists tab)." type="list">
      <formula1>"Yes,No"</formula1>
    </dataValidation>
    <dataValidation sqref="C71" showDropDown="0" showInputMessage="0" showErrorMessage="1" allowBlank="0" error="Enter the rate as a percentage, for example 8.25%." type="decimal" operator="between">
      <formula1>0</formula1>
      <formula2>0.2</formula2>
    </dataValidation>
    <dataValidation sqref="C78" showDropDown="0" showInputMessage="0" showErrorMessage="1" allowBlank="0" error="Enter the first payer's share between 0% and 100%. Set 100% when one client pays everything." type="decimal" operator="between">
      <formula1>0</formula1>
      <formula2>1</formula2>
    </dataValidation>
    <dataValidation sqref="D20:D59" showDropDown="0" showInputMessage="0" showErrorMessage="1" allowBlank="1" errorTitle="Not in the list" error="Pick a value from the list (edit the lists on the Lists tab)." type="list">
      <formula1>Lists!$A$5:$A$20</formula1>
    </dataValidation>
    <dataValidation sqref="H4" showDropDown="0" showInputMessage="0" showErrorMessage="1" allowBlank="1" errorTitle="Not in the list" error="Pick a value from the list (edit the lists on the Lists tab)." type="list">
      <formula1>Lists!$C$5:$C$9</formula1>
    </dataValidation>
  </dataValidations>
  <pageMargins left="0.4" right="0.4" top="0.5" bottom="0.5" header="0.5" footer="0.5"/>
  <pageSetup orientation="portrait" paperSize="1" fitToHeight="0" fitToWidth="1"/>
  <headerFooter>
    <oddHeader/>
    <oddFooter>&amp;L&amp;8staffli.io/tools&amp;R&amp;8Page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" customWidth="1" min="2" max="2"/>
    <col width="18" customWidth="1" min="3" max="3"/>
    <col width="8" customWidth="1" min="4" max="4"/>
  </cols>
  <sheetData>
    <row r="1">
      <c r="A1" s="46" t="inlineStr">
        <is>
          <t>Lists</t>
        </is>
      </c>
    </row>
    <row r="2">
      <c r="A2" s="2" t="inlineStr">
        <is>
          <t>Roles for the line dropdown and payment terms with their number of days.</t>
        </is>
      </c>
    </row>
    <row r="4" ht="32" customHeight="1">
      <c r="A4" s="19" t="inlineStr">
        <is>
          <t>Roles</t>
        </is>
      </c>
      <c r="B4" s="47" t="inlineStr"/>
      <c r="C4" s="19" t="inlineStr">
        <is>
          <t>Payment terms</t>
        </is>
      </c>
      <c r="D4" s="19" t="inlineStr">
        <is>
          <t>Days</t>
        </is>
      </c>
    </row>
    <row r="5">
      <c r="A5" s="21" t="inlineStr">
        <is>
          <t>Bartender</t>
        </is>
      </c>
      <c r="C5" s="21" t="inlineStr">
        <is>
          <t>Due on receipt</t>
        </is>
      </c>
      <c r="D5" s="48" t="n">
        <v>0</v>
      </c>
    </row>
    <row r="6">
      <c r="A6" s="21" t="inlineStr">
        <is>
          <t>Barback</t>
        </is>
      </c>
      <c r="C6" s="21" t="inlineStr">
        <is>
          <t>Net 15</t>
        </is>
      </c>
      <c r="D6" s="48" t="n">
        <v>15</v>
      </c>
    </row>
    <row r="7">
      <c r="A7" s="21" t="inlineStr">
        <is>
          <t>Server</t>
        </is>
      </c>
      <c r="C7" s="21" t="inlineStr">
        <is>
          <t>Net 30</t>
        </is>
      </c>
      <c r="D7" s="48" t="n">
        <v>30</v>
      </c>
    </row>
    <row r="8">
      <c r="A8" s="21" t="inlineStr">
        <is>
          <t>Captain</t>
        </is>
      </c>
      <c r="C8" s="21" t="inlineStr">
        <is>
          <t>Net 45</t>
        </is>
      </c>
      <c r="D8" s="48" t="n">
        <v>45</v>
      </c>
    </row>
    <row r="9">
      <c r="A9" s="21" t="inlineStr">
        <is>
          <t>Brand ambassador</t>
        </is>
      </c>
      <c r="C9" s="21" t="inlineStr">
        <is>
          <t>Net 60</t>
        </is>
      </c>
      <c r="D9" s="48" t="n">
        <v>60</v>
      </c>
    </row>
    <row r="10">
      <c r="A10" s="21" t="inlineStr">
        <is>
          <t>Booth staff</t>
        </is>
      </c>
    </row>
    <row r="11">
      <c r="A11" s="21" t="inlineStr">
        <is>
          <t>Runner</t>
        </is>
      </c>
    </row>
    <row r="12">
      <c r="A12" s="21" t="inlineStr">
        <is>
          <t>Busser</t>
        </is>
      </c>
    </row>
    <row r="13">
      <c r="A13" s="21" t="n"/>
    </row>
    <row r="14">
      <c r="A14" s="21" t="n"/>
    </row>
    <row r="15">
      <c r="A15" s="21" t="n"/>
    </row>
    <row r="16">
      <c r="A16" s="21" t="n"/>
    </row>
    <row r="17">
      <c r="A17" s="21" t="n"/>
    </row>
    <row r="18">
      <c r="A18" s="21" t="n"/>
    </row>
    <row r="19">
      <c r="A19" s="21" t="n"/>
    </row>
    <row r="20">
      <c r="A20" s="2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Staffli</dc:creator>
  <dc:title>Staffing agency invoice template</dc:title>
  <dc:subject>Invoice for event staffing agencies: hours, overtime, fees, tax and split billing</dc:subject>
  <dcterms:created xsi:type="dcterms:W3CDTF">2026-11-01T13:03:13Z</dcterms:created>
  <dcterms:modified xsi:type="dcterms:W3CDTF">2026-11-01T13:03:13Z</dcterms:modified>
  <cp:lastModifiedBy>Staffli</cp:lastModifiedBy>
  <cp:keywords>staffli, event staffing, template</cp:keywords>
</cp:coreProperties>
</file>